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8800" windowHeight="12870"/>
  </bookViews>
  <sheets>
    <sheet name="委托单" sheetId="4" r:id="rId1"/>
    <sheet name="Sheet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4" l="1"/>
  <c r="B16" i="4" l="1"/>
  <c r="D20" i="2" l="1"/>
  <c r="B24" i="2"/>
  <c r="B23" i="2"/>
  <c r="C20" i="2" l="1"/>
  <c r="B20" i="2" l="1"/>
  <c r="B22" i="2" l="1"/>
  <c r="B21" i="2"/>
  <c r="E20" i="2" s="1"/>
  <c r="D18" i="4"/>
  <c r="B17" i="4" l="1"/>
  <c r="B18" i="4" s="1"/>
</calcChain>
</file>

<file path=xl/comments1.xml><?xml version="1.0" encoding="utf-8"?>
<comments xmlns="http://schemas.openxmlformats.org/spreadsheetml/2006/main">
  <authors>
    <author>qjh</author>
  </authors>
  <commentList>
    <comment ref="J2" authorId="0" shapeId="0">
      <text>
        <r>
          <rPr>
            <b/>
            <sz val="9"/>
            <color indexed="81"/>
            <rFont val="宋体"/>
            <family val="3"/>
            <charset val="134"/>
          </rPr>
          <t>除青岛大学教职工外，以下单位委托人身份也应选择青岛大学教职工：
青岛大学附属医院
青岛中心医院
青岛市立医院
烟台毓璜顶医院
青岛海慈医院
威海市立二院
青岛市妇儿医院
威海市中心医院
青岛市第三人民医院
青岛市口腔医院
青岛开泰耳鼻喉头颈外科医院
青岛大学附属心血管病医院</t>
        </r>
      </text>
    </comment>
    <comment ref="I8" authorId="0" shapeId="0">
      <text>
        <r>
          <rPr>
            <b/>
            <sz val="9"/>
            <color indexed="81"/>
            <rFont val="宋体"/>
            <family val="3"/>
            <charset val="134"/>
          </rPr>
          <t>此项可提高检索准确率</t>
        </r>
      </text>
    </comment>
    <comment ref="J8" authorId="0" shapeId="0">
      <text>
        <r>
          <rPr>
            <b/>
            <sz val="9"/>
            <color indexed="81"/>
            <rFont val="宋体"/>
            <family val="3"/>
            <charset val="134"/>
          </rPr>
          <t>此项可提高检索准确率</t>
        </r>
      </text>
    </comment>
  </commentList>
</comments>
</file>

<file path=xl/sharedStrings.xml><?xml version="1.0" encoding="utf-8"?>
<sst xmlns="http://schemas.openxmlformats.org/spreadsheetml/2006/main" count="128" uniqueCount="106">
  <si>
    <t>期刊影响力</t>
    <phoneticPr fontId="1" type="noConversion"/>
  </si>
  <si>
    <t>文献引用次数</t>
    <phoneticPr fontId="1" type="noConversion"/>
  </si>
  <si>
    <t>委托文献</t>
    <phoneticPr fontId="1" type="noConversion"/>
  </si>
  <si>
    <t>青岛大学图书馆检索证明委托单</t>
    <phoneticPr fontId="1" type="noConversion"/>
  </si>
  <si>
    <t>类别</t>
    <phoneticPr fontId="1" type="noConversion"/>
  </si>
  <si>
    <t>校内</t>
    <phoneticPr fontId="1" type="noConversion"/>
  </si>
  <si>
    <t>工作内容</t>
    <phoneticPr fontId="1" type="noConversion"/>
  </si>
  <si>
    <t>收录</t>
    <phoneticPr fontId="1" type="noConversion"/>
  </si>
  <si>
    <t>费用</t>
    <phoneticPr fontId="1" type="noConversion"/>
  </si>
  <si>
    <t>总引次数</t>
    <phoneticPr fontId="1" type="noConversion"/>
  </si>
  <si>
    <t>他引</t>
    <phoneticPr fontId="1" type="noConversion"/>
  </si>
  <si>
    <t>单位</t>
    <phoneticPr fontId="1" type="noConversion"/>
  </si>
  <si>
    <t>篇</t>
  </si>
  <si>
    <t>篇</t>
    <phoneticPr fontId="1" type="noConversion"/>
  </si>
  <si>
    <t>次</t>
  </si>
  <si>
    <t>次</t>
    <phoneticPr fontId="1" type="noConversion"/>
  </si>
  <si>
    <t>影响因子</t>
    <phoneticPr fontId="1" type="noConversion"/>
  </si>
  <si>
    <t>刊</t>
  </si>
  <si>
    <t>刊</t>
    <phoneticPr fontId="1" type="noConversion"/>
  </si>
  <si>
    <t>期刊分区</t>
    <phoneticPr fontId="1" type="noConversion"/>
  </si>
  <si>
    <t>引用（不区分自引他引）详情</t>
    <phoneticPr fontId="1" type="noConversion"/>
  </si>
  <si>
    <t>校外</t>
    <phoneticPr fontId="1" type="noConversion"/>
  </si>
  <si>
    <t>他引（次数及详情）</t>
    <phoneticPr fontId="1" type="noConversion"/>
  </si>
  <si>
    <t>引用情况</t>
    <phoneticPr fontId="1" type="noConversion"/>
  </si>
  <si>
    <t>不需查询</t>
    <phoneticPr fontId="1" type="noConversion"/>
  </si>
  <si>
    <t>SCI总引次数</t>
    <phoneticPr fontId="1" type="noConversion"/>
  </si>
  <si>
    <t>SCI他引次数</t>
    <phoneticPr fontId="1" type="noConversion"/>
  </si>
  <si>
    <t>SCI总引次数及他引次数</t>
    <phoneticPr fontId="1" type="noConversion"/>
  </si>
  <si>
    <t>论文篇数</t>
    <phoneticPr fontId="1" type="noConversion"/>
  </si>
  <si>
    <t>总引详情</t>
    <phoneticPr fontId="1" type="noConversion"/>
  </si>
  <si>
    <t>影响因子及分区</t>
    <phoneticPr fontId="1" type="noConversion"/>
  </si>
  <si>
    <t>卷</t>
    <phoneticPr fontId="1" type="noConversion"/>
  </si>
  <si>
    <t>期</t>
    <phoneticPr fontId="1" type="noConversion"/>
  </si>
  <si>
    <t>页面范围</t>
    <phoneticPr fontId="1" type="noConversion"/>
  </si>
  <si>
    <t>校内</t>
    <phoneticPr fontId="1" type="noConversion"/>
  </si>
  <si>
    <t>基础</t>
    <phoneticPr fontId="1" type="noConversion"/>
  </si>
  <si>
    <t>校外</t>
    <phoneticPr fontId="1" type="noConversion"/>
  </si>
  <si>
    <t>基础</t>
    <phoneticPr fontId="1" type="noConversion"/>
  </si>
  <si>
    <t>个委托</t>
  </si>
  <si>
    <t>个委托</t>
    <phoneticPr fontId="1" type="noConversion"/>
  </si>
  <si>
    <t>文献收录数据库</t>
    <phoneticPr fontId="1" type="noConversion"/>
  </si>
  <si>
    <t>SSCI</t>
    <phoneticPr fontId="1" type="noConversion"/>
  </si>
  <si>
    <t>EI</t>
    <phoneticPr fontId="1" type="noConversion"/>
  </si>
  <si>
    <t>CSSCI</t>
    <phoneticPr fontId="1" type="noConversion"/>
  </si>
  <si>
    <t>CPCI-S</t>
    <phoneticPr fontId="1" type="noConversion"/>
  </si>
  <si>
    <t>CPCI-SS</t>
    <phoneticPr fontId="1" type="noConversion"/>
  </si>
  <si>
    <t>A&amp;HCI</t>
    <phoneticPr fontId="1" type="noConversion"/>
  </si>
  <si>
    <t>ESI高被引论文</t>
    <phoneticPr fontId="1" type="noConversion"/>
  </si>
  <si>
    <t>ESCI</t>
    <phoneticPr fontId="1" type="noConversion"/>
  </si>
  <si>
    <t>人大复印资料转载</t>
    <phoneticPr fontId="1" type="noConversion"/>
  </si>
  <si>
    <t>ESI热点论文</t>
    <phoneticPr fontId="1" type="noConversion"/>
  </si>
  <si>
    <t>SCI</t>
    <phoneticPr fontId="1" type="noConversion"/>
  </si>
  <si>
    <t>收录数据库选择</t>
    <phoneticPr fontId="1" type="noConversion"/>
  </si>
  <si>
    <t>费用说明</t>
    <phoneticPr fontId="1" type="noConversion"/>
  </si>
  <si>
    <t>委托任务计数</t>
    <phoneticPr fontId="1" type="noConversion"/>
  </si>
  <si>
    <t>medline</t>
    <phoneticPr fontId="1" type="noConversion"/>
  </si>
  <si>
    <t>CSCD</t>
    <phoneticPr fontId="1" type="noConversion"/>
  </si>
  <si>
    <t>收录数据库数量</t>
    <phoneticPr fontId="1" type="noConversion"/>
  </si>
  <si>
    <t>最后一篇论文的行数</t>
    <phoneticPr fontId="1" type="noConversion"/>
  </si>
  <si>
    <t>收录</t>
    <phoneticPr fontId="1" type="noConversion"/>
  </si>
  <si>
    <t>期刊文章</t>
  </si>
  <si>
    <t>Xue M</t>
  </si>
  <si>
    <t>4480-4483</t>
  </si>
  <si>
    <t>引文详情</t>
  </si>
  <si>
    <t>CNKI总引次数</t>
    <phoneticPr fontId="1" type="noConversion"/>
  </si>
  <si>
    <t>CNKI他引次数</t>
    <phoneticPr fontId="1" type="noConversion"/>
  </si>
  <si>
    <t>SCI数据库收录</t>
    <phoneticPr fontId="1" type="noConversion"/>
  </si>
  <si>
    <t>其他数据库收录</t>
    <phoneticPr fontId="1" type="noConversion"/>
  </si>
  <si>
    <t>文献收录及数据库选择</t>
    <phoneticPr fontId="1" type="noConversion"/>
  </si>
  <si>
    <t>总引类型数目</t>
    <phoneticPr fontId="1" type="noConversion"/>
  </si>
  <si>
    <t>CNKI</t>
    <phoneticPr fontId="1" type="noConversion"/>
  </si>
  <si>
    <t>sci数据库（可查期刊影响因子）</t>
    <phoneticPr fontId="1" type="noConversion"/>
  </si>
  <si>
    <t>其他（不可查期刊影响因子)数据库数量</t>
    <phoneticPr fontId="1" type="noConversion"/>
  </si>
  <si>
    <t>cnki</t>
    <phoneticPr fontId="1" type="noConversion"/>
  </si>
  <si>
    <t>文献被引</t>
    <phoneticPr fontId="1" type="noConversion"/>
  </si>
  <si>
    <t>CNKI总引次数及他引次数</t>
    <phoneticPr fontId="1" type="noConversion"/>
  </si>
  <si>
    <t>IF(COUNTA(INDIRECT("a9:e"&amp;Sheet2!E20))&lt;&gt;5*Sheet2!B21,"请补齐文献信息(必填项信息不可缺少)!",IF(AND(Sheet2!B20=0,Sheet2!C20=0,Sheet2!D20=0),"请选择数据库。",IF(J2="青岛大学教职工",(20+(2+1*Sheet2!B22+2*Sheet2!B23+2*Sheet2!B24)*Sheet2!B21)*Sheet2!B20+(20+(2+1*Sheet2!B22+2*Sheet2!B24)*Sheet2!B21)*Sheet2!C20+(20+(1*Sheet2!B22+2*Sheet2!B24)*Sheet2!B21)*Sheet2!D20,IF(J2="非青岛大学人员",(50+(5+5*Sheet2!B22+5*Sheet2!B23+5*Sheet2!B24)*Sheet2!B21)*Sheet2!B20+(50+(5+5*Sheet2!B22+5*Sheet2!B24)*Sheet2!B21)*Sheet2!C20+(50+(5*Sheet2!B22+5*Sheet2!B24)*Sheet2!B21)*Sheet2!D20,IF(J2="青岛大学学生","按检索报告的页数，每页0.2元计算。取报告地点：青岛大学图书馆B302。","")))))</t>
    <phoneticPr fontId="1" type="noConversion"/>
  </si>
  <si>
    <t>委托要求</t>
    <phoneticPr fontId="1" type="noConversion"/>
  </si>
  <si>
    <t>必选项，点击右下角按钮选择查询要求</t>
  </si>
  <si>
    <t>必选项，点击右下角按钮选择查询要求</t>
    <phoneticPr fontId="1" type="noConversion"/>
  </si>
  <si>
    <t>web of science核心合集总引次数</t>
    <phoneticPr fontId="1" type="noConversion"/>
  </si>
  <si>
    <t>web of science核心合集他引次数</t>
    <phoneticPr fontId="1" type="noConversion"/>
  </si>
  <si>
    <t>web of science核心合集总引次数及他引次数</t>
    <phoneticPr fontId="1" type="noConversion"/>
  </si>
  <si>
    <t>SCI总引次数及他引次数，web of science核心合集总引次数及他引次数</t>
    <phoneticPr fontId="1" type="noConversion"/>
  </si>
  <si>
    <t>SCI他引次数，web of science核心合集他引次数</t>
    <phoneticPr fontId="1" type="noConversion"/>
  </si>
  <si>
    <t>非青岛大学人员</t>
    <phoneticPr fontId="1" type="noConversion"/>
  </si>
  <si>
    <t>青岛大学教职工</t>
    <phoneticPr fontId="1" type="noConversion"/>
  </si>
  <si>
    <t>青岛大学学生</t>
    <phoneticPr fontId="1" type="noConversion"/>
  </si>
  <si>
    <t>必选项，点击右下角按钮选择填写</t>
    <phoneticPr fontId="1" type="noConversion"/>
  </si>
  <si>
    <t xml:space="preserve">报告使用人姓名  </t>
    <phoneticPr fontId="1" type="noConversion"/>
  </si>
  <si>
    <t>联系电话</t>
    <phoneticPr fontId="1" type="noConversion"/>
  </si>
  <si>
    <t xml:space="preserve">报告使用人单位  </t>
    <phoneticPr fontId="1" type="noConversion"/>
  </si>
  <si>
    <t>报告使用人身份</t>
    <phoneticPr fontId="1" type="noConversion"/>
  </si>
  <si>
    <r>
      <t xml:space="preserve">文献类型   </t>
    </r>
    <r>
      <rPr>
        <b/>
        <sz val="10"/>
        <color rgb="FF7030A0"/>
        <rFont val="宋体"/>
        <family val="3"/>
        <charset val="134"/>
        <scheme val="minor"/>
      </rPr>
      <t>（必填项）</t>
    </r>
    <phoneticPr fontId="1" type="noConversion"/>
  </si>
  <si>
    <r>
      <t>标题</t>
    </r>
    <r>
      <rPr>
        <b/>
        <sz val="10"/>
        <color rgb="FF7030A0"/>
        <rFont val="宋体"/>
        <family val="3"/>
        <charset val="134"/>
        <scheme val="minor"/>
      </rPr>
      <t>（必填项）</t>
    </r>
    <phoneticPr fontId="1" type="noConversion"/>
  </si>
  <si>
    <r>
      <t>期刊名称</t>
    </r>
    <r>
      <rPr>
        <b/>
        <sz val="10"/>
        <color rgb="FF7030A0"/>
        <rFont val="宋体"/>
        <family val="3"/>
        <charset val="134"/>
        <scheme val="minor"/>
      </rPr>
      <t>（必填项）</t>
    </r>
    <phoneticPr fontId="1" type="noConversion"/>
  </si>
  <si>
    <r>
      <t xml:space="preserve">出版年度   </t>
    </r>
    <r>
      <rPr>
        <b/>
        <sz val="10"/>
        <color rgb="FF7030A0"/>
        <rFont val="宋体"/>
        <family val="3"/>
        <charset val="134"/>
        <scheme val="minor"/>
      </rPr>
      <t>（必填项）</t>
    </r>
    <phoneticPr fontId="1" type="noConversion"/>
  </si>
  <si>
    <r>
      <t>委托查收的作者</t>
    </r>
    <r>
      <rPr>
        <b/>
        <sz val="10"/>
        <color rgb="FF7030A0"/>
        <rFont val="宋体"/>
        <family val="3"/>
        <charset val="134"/>
        <scheme val="minor"/>
      </rPr>
      <t>（必填项）</t>
    </r>
    <r>
      <rPr>
        <b/>
        <sz val="10"/>
        <color theme="1"/>
        <rFont val="宋体"/>
        <family val="3"/>
        <charset val="134"/>
        <scheme val="minor"/>
      </rPr>
      <t xml:space="preserve"> </t>
    </r>
    <r>
      <rPr>
        <b/>
        <sz val="10"/>
        <color rgb="FFFF0000"/>
        <rFont val="宋体"/>
        <family val="3"/>
        <charset val="134"/>
        <scheme val="minor"/>
      </rPr>
      <t xml:space="preserve">     </t>
    </r>
    <phoneticPr fontId="1" type="noConversion"/>
  </si>
  <si>
    <t>必选项，点击右下角按钮选择填写</t>
  </si>
  <si>
    <t>本行为示范行，将其改成自己的文献内容；如果行数不足，可插入新行</t>
    <phoneticPr fontId="1" type="noConversion"/>
  </si>
  <si>
    <r>
      <t xml:space="preserve">入藏号    </t>
    </r>
    <r>
      <rPr>
        <b/>
        <sz val="11"/>
        <color rgb="FF7030A0"/>
        <rFont val="宋体"/>
        <family val="3"/>
        <charset val="134"/>
        <scheme val="minor"/>
      </rPr>
      <t>（重要项）</t>
    </r>
    <phoneticPr fontId="1" type="noConversion"/>
  </si>
  <si>
    <r>
      <t>DOI</t>
    </r>
    <r>
      <rPr>
        <b/>
        <sz val="11"/>
        <color rgb="FF7030A0"/>
        <rFont val="宋体"/>
        <family val="3"/>
        <charset val="134"/>
        <scheme val="minor"/>
      </rPr>
      <t>（重要项）</t>
    </r>
    <phoneticPr fontId="1" type="noConversion"/>
  </si>
  <si>
    <t>Mol Med Rep</t>
    <phoneticPr fontId="1" type="noConversion"/>
  </si>
  <si>
    <t>Apoptosis is acid in breast  cells via death receptor and mitochondria-mediated pathways</t>
    <phoneticPr fontId="1" type="noConversion"/>
  </si>
  <si>
    <t> WOS:000402975000129</t>
    <phoneticPr fontId="1" type="noConversion"/>
  </si>
  <si>
    <t>10.2389/mmr.2017.6786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</si>
</sst>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.5"/>
      <color theme="1"/>
      <name val="Times New Roman"/>
      <family val="1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9"/>
      <color indexed="8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10.5"/>
      <color theme="1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b/>
      <sz val="11"/>
      <color theme="9" tint="-0.499984740745262"/>
      <name val="宋体"/>
      <family val="3"/>
      <charset val="134"/>
      <scheme val="minor"/>
    </font>
    <font>
      <sz val="9"/>
      <color rgb="FF000000"/>
      <name val="Microsoft YaHei UI"/>
      <family val="2"/>
      <charset val="134"/>
    </font>
    <font>
      <sz val="9"/>
      <color rgb="FF000000"/>
      <name val="微软雅黑"/>
      <family val="2"/>
      <charset val="134"/>
    </font>
    <font>
      <sz val="11"/>
      <color rgb="FFFF0000"/>
      <name val="宋体"/>
      <family val="2"/>
      <charset val="134"/>
      <scheme val="minor"/>
    </font>
    <font>
      <b/>
      <sz val="12"/>
      <color theme="1"/>
      <name val="宋体"/>
      <family val="3"/>
      <charset val="134"/>
    </font>
    <font>
      <sz val="11"/>
      <color rgb="FFC00000"/>
      <name val="宋体"/>
      <family val="2"/>
      <charset val="134"/>
      <scheme val="minor"/>
    </font>
    <font>
      <b/>
      <sz val="10"/>
      <color rgb="FFFF0000"/>
      <name val="宋体"/>
      <family val="3"/>
      <charset val="134"/>
      <scheme val="minor"/>
    </font>
    <font>
      <sz val="10"/>
      <color rgb="FF7030A0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rgb="FF7030A0"/>
      <name val="Arial"/>
      <family val="2"/>
    </font>
    <font>
      <b/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b/>
      <sz val="11"/>
      <color rgb="FFFF0000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2"/>
      <color rgb="FFC00000"/>
      <name val="宋体"/>
      <family val="2"/>
      <charset val="134"/>
      <scheme val="minor"/>
    </font>
    <font>
      <sz val="10.5"/>
      <color rgb="FF7030A0"/>
      <name val="宋体"/>
      <family val="3"/>
      <charset val="134"/>
    </font>
    <font>
      <sz val="11"/>
      <color rgb="FF7030A0"/>
      <name val="宋体"/>
      <family val="3"/>
      <charset val="134"/>
      <scheme val="minor"/>
    </font>
    <font>
      <sz val="11"/>
      <color rgb="FF7030A0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Arial"/>
      <family val="2"/>
    </font>
    <font>
      <b/>
      <sz val="10"/>
      <color rgb="FF7030A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1"/>
      <color rgb="FF7030A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>
      <alignment vertical="center"/>
    </xf>
    <xf numFmtId="0" fontId="3" fillId="0" borderId="0"/>
    <xf numFmtId="0" fontId="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/>
    <xf numFmtId="0" fontId="11" fillId="0" borderId="0">
      <alignment vertical="center"/>
    </xf>
  </cellStyleXfs>
  <cellXfs count="90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Protection="1">
      <alignment vertical="center"/>
    </xf>
    <xf numFmtId="0" fontId="7" fillId="0" borderId="7" xfId="0" applyFont="1" applyBorder="1" applyProtection="1">
      <alignment vertical="center"/>
      <protection locked="0"/>
    </xf>
    <xf numFmtId="0" fontId="10" fillId="0" borderId="7" xfId="0" applyFont="1" applyBorder="1" applyAlignment="1" applyProtection="1">
      <alignment vertical="center"/>
      <protection locked="0"/>
    </xf>
    <xf numFmtId="0" fontId="10" fillId="0" borderId="8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justify" vertical="center" wrapText="1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7" fillId="0" borderId="1" xfId="0" applyFont="1" applyBorder="1" applyProtection="1">
      <alignment vertical="center"/>
    </xf>
    <xf numFmtId="0" fontId="7" fillId="0" borderId="1" xfId="0" applyFont="1" applyBorder="1" applyAlignment="1" applyProtection="1">
      <alignment horizontal="center" vertical="center"/>
    </xf>
    <xf numFmtId="0" fontId="0" fillId="0" borderId="0" xfId="0" applyProtection="1">
      <alignment vertical="center"/>
      <protection hidden="1"/>
    </xf>
    <xf numFmtId="0" fontId="9" fillId="0" borderId="13" xfId="1" applyFont="1" applyBorder="1" applyAlignment="1" applyProtection="1">
      <alignment horizontal="center" vertical="center"/>
    </xf>
    <xf numFmtId="0" fontId="9" fillId="0" borderId="13" xfId="1" applyFont="1" applyBorder="1" applyAlignment="1" applyProtection="1">
      <alignment horizontal="center" vertical="center" wrapText="1"/>
    </xf>
    <xf numFmtId="0" fontId="0" fillId="0" borderId="1" xfId="0" applyBorder="1" applyProtection="1">
      <alignment vertical="center"/>
      <protection hidden="1"/>
    </xf>
    <xf numFmtId="0" fontId="0" fillId="0" borderId="1" xfId="0" applyBorder="1" applyAlignment="1" applyProtection="1">
      <alignment vertical="center" wrapText="1"/>
      <protection hidden="1"/>
    </xf>
    <xf numFmtId="0" fontId="7" fillId="0" borderId="1" xfId="0" applyFont="1" applyBorder="1" applyAlignment="1" applyProtection="1">
      <alignment vertical="center"/>
      <protection hidden="1"/>
    </xf>
    <xf numFmtId="0" fontId="17" fillId="0" borderId="1" xfId="0" applyFont="1" applyBorder="1" applyProtection="1">
      <alignment vertical="center"/>
      <protection hidden="1"/>
    </xf>
    <xf numFmtId="0" fontId="0" fillId="0" borderId="1" xfId="0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vertical="center" wrapText="1"/>
      <protection hidden="1"/>
    </xf>
    <xf numFmtId="0" fontId="19" fillId="0" borderId="0" xfId="0" applyFont="1" applyProtection="1">
      <alignment vertical="center"/>
      <protection hidden="1"/>
    </xf>
    <xf numFmtId="0" fontId="0" fillId="0" borderId="0" xfId="0" applyBorder="1" applyProtection="1">
      <alignment vertical="center"/>
      <protection hidden="1"/>
    </xf>
    <xf numFmtId="0" fontId="21" fillId="0" borderId="1" xfId="0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left" vertical="center" wrapText="1"/>
      <protection locked="0"/>
    </xf>
    <xf numFmtId="0" fontId="21" fillId="0" borderId="1" xfId="0" applyFont="1" applyBorder="1" applyAlignment="1" applyProtection="1">
      <alignment horizontal="left" vertical="center"/>
      <protection locked="0"/>
    </xf>
    <xf numFmtId="0" fontId="22" fillId="0" borderId="1" xfId="0" applyFont="1" applyBorder="1" applyAlignment="1" applyProtection="1">
      <alignment horizontal="left" vertical="center" wrapText="1"/>
      <protection hidden="1"/>
    </xf>
    <xf numFmtId="0" fontId="22" fillId="0" borderId="1" xfId="0" applyFont="1" applyBorder="1" applyProtection="1">
      <alignment vertical="center"/>
      <protection hidden="1"/>
    </xf>
    <xf numFmtId="0" fontId="21" fillId="0" borderId="12" xfId="0" applyFont="1" applyBorder="1" applyAlignment="1" applyProtection="1">
      <alignment horizontal="left" vertical="center"/>
      <protection locked="0"/>
    </xf>
    <xf numFmtId="0" fontId="9" fillId="0" borderId="1" xfId="1" applyFont="1" applyBorder="1" applyAlignment="1" applyProtection="1">
      <alignment horizontal="center" vertical="center" wrapText="1"/>
    </xf>
    <xf numFmtId="0" fontId="21" fillId="0" borderId="12" xfId="0" applyFont="1" applyBorder="1" applyAlignment="1" applyProtection="1">
      <alignment horizontal="left" vertical="center" wrapText="1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5" fillId="0" borderId="2" xfId="0" applyFont="1" applyBorder="1" applyAlignment="1" applyProtection="1">
      <alignment horizontal="center" vertical="center"/>
    </xf>
    <xf numFmtId="0" fontId="28" fillId="0" borderId="0" xfId="0" applyFont="1" applyAlignment="1" applyProtection="1">
      <alignment vertical="center" wrapText="1"/>
      <protection locked="0" hidden="1"/>
    </xf>
    <xf numFmtId="0" fontId="18" fillId="0" borderId="8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vertical="center"/>
      <protection locked="0"/>
    </xf>
    <xf numFmtId="0" fontId="25" fillId="0" borderId="1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vertical="center"/>
    </xf>
    <xf numFmtId="0" fontId="0" fillId="0" borderId="14" xfId="0" applyFill="1" applyBorder="1" applyProtection="1">
      <alignment vertical="center"/>
      <protection hidden="1"/>
    </xf>
    <xf numFmtId="0" fontId="0" fillId="0" borderId="12" xfId="0" applyBorder="1" applyProtection="1">
      <alignment vertical="center"/>
      <protection hidden="1"/>
    </xf>
    <xf numFmtId="0" fontId="0" fillId="0" borderId="8" xfId="0" applyBorder="1" applyProtection="1">
      <alignment vertical="center"/>
      <protection hidden="1"/>
    </xf>
    <xf numFmtId="0" fontId="31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32" fillId="0" borderId="1" xfId="0" applyFont="1" applyBorder="1" applyAlignment="1" applyProtection="1">
      <alignment horizontal="center" vertical="center"/>
      <protection locked="0"/>
    </xf>
    <xf numFmtId="0" fontId="32" fillId="0" borderId="1" xfId="0" applyFont="1" applyBorder="1" applyAlignment="1" applyProtection="1">
      <alignment horizontal="left" vertical="center" wrapText="1"/>
      <protection locked="0"/>
    </xf>
    <xf numFmtId="0" fontId="32" fillId="0" borderId="1" xfId="0" applyFont="1" applyBorder="1" applyAlignment="1" applyProtection="1">
      <alignment horizontal="left" vertical="center"/>
      <protection locked="0"/>
    </xf>
    <xf numFmtId="0" fontId="32" fillId="0" borderId="12" xfId="0" applyFont="1" applyBorder="1" applyAlignment="1" applyProtection="1">
      <alignment horizontal="left" vertical="center"/>
      <protection locked="0"/>
    </xf>
    <xf numFmtId="0" fontId="33" fillId="0" borderId="1" xfId="0" applyFont="1" applyBorder="1" applyAlignment="1" applyProtection="1">
      <alignment horizontal="left" vertical="center" wrapText="1"/>
      <protection locked="0"/>
    </xf>
    <xf numFmtId="0" fontId="32" fillId="0" borderId="12" xfId="0" applyFont="1" applyBorder="1" applyAlignment="1" applyProtection="1">
      <alignment horizontal="left" vertical="center" wrapText="1"/>
      <protection locked="0"/>
    </xf>
    <xf numFmtId="0" fontId="30" fillId="0" borderId="2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3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24" fillId="0" borderId="12" xfId="0" applyFont="1" applyBorder="1" applyAlignment="1" applyProtection="1">
      <alignment horizontal="center" vertical="center"/>
      <protection hidden="1"/>
    </xf>
    <xf numFmtId="0" fontId="24" fillId="0" borderId="1" xfId="0" applyFont="1" applyBorder="1" applyAlignment="1" applyProtection="1">
      <alignment horizontal="center" vertical="center"/>
      <protection hidden="1"/>
    </xf>
    <xf numFmtId="0" fontId="27" fillId="0" borderId="10" xfId="0" applyFont="1" applyBorder="1" applyAlignment="1" applyProtection="1">
      <alignment horizontal="left" vertical="center" wrapText="1"/>
      <protection hidden="1"/>
    </xf>
    <xf numFmtId="0" fontId="27" fillId="0" borderId="0" xfId="0" applyFont="1" applyBorder="1" applyAlignment="1" applyProtection="1">
      <alignment horizontal="left" vertical="center" wrapText="1"/>
      <protection hidden="1"/>
    </xf>
    <xf numFmtId="0" fontId="27" fillId="0" borderId="11" xfId="0" applyFont="1" applyBorder="1" applyAlignment="1" applyProtection="1">
      <alignment horizontal="left" vertical="center" wrapText="1"/>
      <protection hidden="1"/>
    </xf>
    <xf numFmtId="0" fontId="7" fillId="0" borderId="10" xfId="0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7" fillId="0" borderId="11" xfId="0" applyFont="1" applyBorder="1" applyAlignment="1" applyProtection="1">
      <alignment horizontal="left" vertical="center"/>
      <protection hidden="1"/>
    </xf>
    <xf numFmtId="0" fontId="7" fillId="0" borderId="6" xfId="0" applyFont="1" applyBorder="1" applyAlignment="1" applyProtection="1">
      <alignment horizontal="left" vertical="center"/>
      <protection hidden="1"/>
    </xf>
    <xf numFmtId="0" fontId="7" fillId="0" borderId="7" xfId="0" applyFont="1" applyBorder="1" applyAlignment="1" applyProtection="1">
      <alignment horizontal="left" vertical="center"/>
      <protection hidden="1"/>
    </xf>
    <xf numFmtId="0" fontId="26" fillId="0" borderId="7" xfId="0" applyFont="1" applyBorder="1" applyAlignment="1" applyProtection="1">
      <alignment horizontal="left" vertical="center" wrapText="1"/>
      <protection hidden="1"/>
    </xf>
    <xf numFmtId="0" fontId="26" fillId="0" borderId="8" xfId="0" applyFont="1" applyBorder="1" applyAlignment="1" applyProtection="1">
      <alignment horizontal="left" vertical="center" wrapText="1"/>
      <protection hidden="1"/>
    </xf>
    <xf numFmtId="0" fontId="12" fillId="0" borderId="0" xfId="0" applyFont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29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center" vertical="center" wrapText="1"/>
    </xf>
    <xf numFmtId="0" fontId="18" fillId="0" borderId="11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hidden="1"/>
    </xf>
  </cellXfs>
  <cellStyles count="8">
    <cellStyle name="常规" xfId="0" builtinId="0"/>
    <cellStyle name="常规 2" xfId="2"/>
    <cellStyle name="常规 2 2" xfId="7"/>
    <cellStyle name="常规 3" xfId="3"/>
    <cellStyle name="常规 4" xfId="4"/>
    <cellStyle name="常规 5" xfId="5"/>
    <cellStyle name="常规 6" xfId="1"/>
    <cellStyle name="常规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Sheet2!$B$37" noThreeD="1"/>
</file>

<file path=xl/ctrlProps/ctrlProp10.xml><?xml version="1.0" encoding="utf-8"?>
<formControlPr xmlns="http://schemas.microsoft.com/office/spreadsheetml/2009/9/main" objectType="CheckBox" fmlaLink="Sheet2!$B$35" lockText="1" noThreeD="1"/>
</file>

<file path=xl/ctrlProps/ctrlProp11.xml><?xml version="1.0" encoding="utf-8"?>
<formControlPr xmlns="http://schemas.microsoft.com/office/spreadsheetml/2009/9/main" objectType="CheckBox" fmlaLink="Sheet2!$B$33" lockText="1" noThreeD="1"/>
</file>

<file path=xl/ctrlProps/ctrlProp12.xml><?xml version="1.0" encoding="utf-8"?>
<formControlPr xmlns="http://schemas.microsoft.com/office/spreadsheetml/2009/9/main" objectType="CheckBox" fmlaLink="Sheet2!$B$34" noThreeD="1"/>
</file>

<file path=xl/ctrlProps/ctrlProp13.xml><?xml version="1.0" encoding="utf-8"?>
<formControlPr xmlns="http://schemas.microsoft.com/office/spreadsheetml/2009/9/main" objectType="CheckBox" fmlaLink="Sheet2!$B$32" noThreeD="1"/>
</file>

<file path=xl/ctrlProps/ctrlProp14.xml><?xml version="1.0" encoding="utf-8"?>
<formControlPr xmlns="http://schemas.microsoft.com/office/spreadsheetml/2009/9/main" objectType="CheckBox" fmlaLink="Sheet2!$B$44" lockText="1" noThreeD="1"/>
</file>

<file path=xl/ctrlProps/ctrlProp2.xml><?xml version="1.0" encoding="utf-8"?>
<formControlPr xmlns="http://schemas.microsoft.com/office/spreadsheetml/2009/9/main" objectType="CheckBox" fmlaLink="Sheet2!$B$39" noThreeD="1"/>
</file>

<file path=xl/ctrlProps/ctrlProp3.xml><?xml version="1.0" encoding="utf-8"?>
<formControlPr xmlns="http://schemas.microsoft.com/office/spreadsheetml/2009/9/main" objectType="CheckBox" fmlaLink="Sheet2!$B$41" noThreeD="1"/>
</file>

<file path=xl/ctrlProps/ctrlProp4.xml><?xml version="1.0" encoding="utf-8"?>
<formControlPr xmlns="http://schemas.microsoft.com/office/spreadsheetml/2009/9/main" objectType="CheckBox" fmlaLink="Sheet2!$B$40" noThreeD="1"/>
</file>

<file path=xl/ctrlProps/ctrlProp5.xml><?xml version="1.0" encoding="utf-8"?>
<formControlPr xmlns="http://schemas.microsoft.com/office/spreadsheetml/2009/9/main" objectType="CheckBox" fmlaLink="Sheet2!$B$36" lockText="1" noThreeD="1"/>
</file>

<file path=xl/ctrlProps/ctrlProp6.xml><?xml version="1.0" encoding="utf-8"?>
<formControlPr xmlns="http://schemas.microsoft.com/office/spreadsheetml/2009/9/main" objectType="CheckBox" fmlaLink="Sheet2!$B$42" lockText="1" noThreeD="1"/>
</file>

<file path=xl/ctrlProps/ctrlProp7.xml><?xml version="1.0" encoding="utf-8"?>
<formControlPr xmlns="http://schemas.microsoft.com/office/spreadsheetml/2009/9/main" objectType="CheckBox" fmlaLink="Sheet2!$B$43" lockText="1" noThreeD="1"/>
</file>

<file path=xl/ctrlProps/ctrlProp8.xml><?xml version="1.0" encoding="utf-8"?>
<formControlPr xmlns="http://schemas.microsoft.com/office/spreadsheetml/2009/9/main" objectType="CheckBox" fmlaLink="Sheet2!$B$38" noThreeD="1"/>
</file>

<file path=xl/ctrlProps/ctrlProp9.xml><?xml version="1.0" encoding="utf-8"?>
<formControlPr xmlns="http://schemas.microsoft.com/office/spreadsheetml/2009/9/main" objectType="CheckBox" fmlaLink="Sheet2!$B$3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4</xdr:row>
          <xdr:rowOff>57150</xdr:rowOff>
        </xdr:from>
        <xdr:to>
          <xdr:col>2</xdr:col>
          <xdr:colOff>1057275</xdr:colOff>
          <xdr:row>5</xdr:row>
          <xdr:rowOff>28575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0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/>
                  <a:ea typeface="Microsoft YaHei UI"/>
                </a:rPr>
                <a:t>Medline收录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1057275</xdr:colOff>
          <xdr:row>4</xdr:row>
          <xdr:rowOff>57150</xdr:rowOff>
        </xdr:from>
        <xdr:to>
          <xdr:col>3</xdr:col>
          <xdr:colOff>923925</xdr:colOff>
          <xdr:row>5</xdr:row>
          <xdr:rowOff>28575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0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/>
                  <a:ea typeface="Microsoft YaHei UI"/>
                </a:rPr>
                <a:t>CSCD收录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923925</xdr:colOff>
          <xdr:row>4</xdr:row>
          <xdr:rowOff>57150</xdr:rowOff>
        </xdr:from>
        <xdr:to>
          <xdr:col>3</xdr:col>
          <xdr:colOff>1628775</xdr:colOff>
          <xdr:row>5</xdr:row>
          <xdr:rowOff>28575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0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/>
                  <a:ea typeface="Microsoft YaHei UI"/>
                </a:rPr>
                <a:t>EI收录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590550</xdr:colOff>
          <xdr:row>4</xdr:row>
          <xdr:rowOff>57150</xdr:rowOff>
        </xdr:from>
        <xdr:to>
          <xdr:col>4</xdr:col>
          <xdr:colOff>1581150</xdr:colOff>
          <xdr:row>5</xdr:row>
          <xdr:rowOff>28575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0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/>
                  <a:ea typeface="Microsoft YaHei UI"/>
                </a:rPr>
                <a:t>CPCI-SS收录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685800</xdr:colOff>
          <xdr:row>4</xdr:row>
          <xdr:rowOff>57150</xdr:rowOff>
        </xdr:from>
        <xdr:to>
          <xdr:col>6</xdr:col>
          <xdr:colOff>485775</xdr:colOff>
          <xdr:row>5</xdr:row>
          <xdr:rowOff>28575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:a16="http://schemas.microsoft.com/office/drawing/2014/main" id="{00000000-0008-0000-0000-00001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/>
                  <a:ea typeface="Microsoft YaHei UI"/>
                </a:rPr>
                <a:t>ESCI收录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1581150</xdr:colOff>
          <xdr:row>4</xdr:row>
          <xdr:rowOff>57150</xdr:rowOff>
        </xdr:from>
        <xdr:to>
          <xdr:col>5</xdr:col>
          <xdr:colOff>685800</xdr:colOff>
          <xdr:row>5</xdr:row>
          <xdr:rowOff>28575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  <a:ext uri="{FF2B5EF4-FFF2-40B4-BE49-F238E27FC236}">
                  <a16:creationId xmlns:a16="http://schemas.microsoft.com/office/drawing/2014/main" id="{00000000-0008-0000-0000-00001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/>
                  <a:ea typeface="Microsoft YaHei UI"/>
                </a:rPr>
                <a:t>CSSCI收录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4</xdr:row>
          <xdr:rowOff>57150</xdr:rowOff>
        </xdr:from>
        <xdr:to>
          <xdr:col>8</xdr:col>
          <xdr:colOff>323850</xdr:colOff>
          <xdr:row>5</xdr:row>
          <xdr:rowOff>28575</xdr:rowOff>
        </xdr:to>
        <xdr:sp macro="" textlink="">
          <xdr:nvSpPr>
            <xdr:cNvPr id="5161" name="Check Box 41" hidden="1">
              <a:extLst>
                <a:ext uri="{63B3BB69-23CF-44E3-9099-C40C66FF867C}">
                  <a14:compatExt spid="_x0000_s5161"/>
                </a:ext>
                <a:ext uri="{FF2B5EF4-FFF2-40B4-BE49-F238E27FC236}">
                  <a16:creationId xmlns:a16="http://schemas.microsoft.com/office/drawing/2014/main" id="{00000000-0008-0000-0000-00002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/>
                  <a:ea typeface="Microsoft YaHei UI"/>
                </a:rPr>
                <a:t>人大复印资料转载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1628775</xdr:colOff>
          <xdr:row>4</xdr:row>
          <xdr:rowOff>57150</xdr:rowOff>
        </xdr:from>
        <xdr:to>
          <xdr:col>4</xdr:col>
          <xdr:colOff>581025</xdr:colOff>
          <xdr:row>5</xdr:row>
          <xdr:rowOff>28575</xdr:rowOff>
        </xdr:to>
        <xdr:sp macro="" textlink="">
          <xdr:nvSpPr>
            <xdr:cNvPr id="5175" name="Check Box 55" hidden="1">
              <a:extLst>
                <a:ext uri="{63B3BB69-23CF-44E3-9099-C40C66FF867C}">
                  <a14:compatExt spid="_x0000_s5175"/>
                </a:ext>
                <a:ext uri="{FF2B5EF4-FFF2-40B4-BE49-F238E27FC236}">
                  <a16:creationId xmlns:a16="http://schemas.microsoft.com/office/drawing/2014/main" id="{00000000-0008-0000-0000-00003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/>
                  <a:ea typeface="Microsoft YaHei UI"/>
                </a:rPr>
                <a:t>CPCI-S收录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</xdr:row>
          <xdr:rowOff>57150</xdr:rowOff>
        </xdr:from>
        <xdr:to>
          <xdr:col>2</xdr:col>
          <xdr:colOff>1019175</xdr:colOff>
          <xdr:row>4</xdr:row>
          <xdr:rowOff>28575</xdr:rowOff>
        </xdr:to>
        <xdr:sp macro="" textlink="">
          <xdr:nvSpPr>
            <xdr:cNvPr id="5198" name="Check Box 78" hidden="1">
              <a:extLst>
                <a:ext uri="{63B3BB69-23CF-44E3-9099-C40C66FF867C}">
                  <a14:compatExt spid="_x0000_s5198"/>
                </a:ext>
                <a:ext uri="{FF2B5EF4-FFF2-40B4-BE49-F238E27FC236}">
                  <a16:creationId xmlns:a16="http://schemas.microsoft.com/office/drawing/2014/main" id="{00000000-0008-0000-0000-00004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/>
                  <a:ea typeface="Microsoft YaHei UI"/>
                </a:rPr>
                <a:t>SCI收录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1447800</xdr:colOff>
          <xdr:row>3</xdr:row>
          <xdr:rowOff>66675</xdr:rowOff>
        </xdr:from>
        <xdr:to>
          <xdr:col>5</xdr:col>
          <xdr:colOff>609600</xdr:colOff>
          <xdr:row>4</xdr:row>
          <xdr:rowOff>38100</xdr:rowOff>
        </xdr:to>
        <xdr:sp macro="" textlink="">
          <xdr:nvSpPr>
            <xdr:cNvPr id="5200" name="Check Box 80" hidden="1">
              <a:extLst>
                <a:ext uri="{63B3BB69-23CF-44E3-9099-C40C66FF867C}">
                  <a14:compatExt spid="_x0000_s5200"/>
                </a:ext>
                <a:ext uri="{FF2B5EF4-FFF2-40B4-BE49-F238E27FC236}">
                  <a16:creationId xmlns:a16="http://schemas.microsoft.com/office/drawing/2014/main" id="{00000000-0008-0000-0000-00005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/>
                  <a:ea typeface="Microsoft YaHei UI"/>
                </a:rPr>
                <a:t>ESI热点论文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1171575</xdr:colOff>
          <xdr:row>3</xdr:row>
          <xdr:rowOff>57150</xdr:rowOff>
        </xdr:from>
        <xdr:to>
          <xdr:col>4</xdr:col>
          <xdr:colOff>104775</xdr:colOff>
          <xdr:row>4</xdr:row>
          <xdr:rowOff>28575</xdr:rowOff>
        </xdr:to>
        <xdr:sp macro="" textlink="">
          <xdr:nvSpPr>
            <xdr:cNvPr id="5201" name="Check Box 81" hidden="1">
              <a:extLst>
                <a:ext uri="{63B3BB69-23CF-44E3-9099-C40C66FF867C}">
                  <a14:compatExt spid="_x0000_s5201"/>
                </a:ext>
                <a:ext uri="{FF2B5EF4-FFF2-40B4-BE49-F238E27FC236}">
                  <a16:creationId xmlns:a16="http://schemas.microsoft.com/office/drawing/2014/main" id="{00000000-0008-0000-0000-00005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/>
                  <a:ea typeface="Microsoft YaHei UI"/>
                </a:rPr>
                <a:t>A&amp;HCI收录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295275</xdr:colOff>
          <xdr:row>3</xdr:row>
          <xdr:rowOff>57150</xdr:rowOff>
        </xdr:from>
        <xdr:to>
          <xdr:col>4</xdr:col>
          <xdr:colOff>1257300</xdr:colOff>
          <xdr:row>4</xdr:row>
          <xdr:rowOff>28575</xdr:rowOff>
        </xdr:to>
        <xdr:sp macro="" textlink="">
          <xdr:nvSpPr>
            <xdr:cNvPr id="5202" name="Check Box 82" hidden="1">
              <a:extLst>
                <a:ext uri="{63B3BB69-23CF-44E3-9099-C40C66FF867C}">
                  <a14:compatExt spid="_x0000_s5202"/>
                </a:ext>
                <a:ext uri="{FF2B5EF4-FFF2-40B4-BE49-F238E27FC236}">
                  <a16:creationId xmlns:a16="http://schemas.microsoft.com/office/drawing/2014/main" id="{00000000-0008-0000-0000-00005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/>
                  <a:ea typeface="Microsoft YaHei UI"/>
                </a:rPr>
                <a:t>ESI高被引论文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</xdr:row>
          <xdr:rowOff>57150</xdr:rowOff>
        </xdr:from>
        <xdr:to>
          <xdr:col>3</xdr:col>
          <xdr:colOff>981075</xdr:colOff>
          <xdr:row>4</xdr:row>
          <xdr:rowOff>28575</xdr:rowOff>
        </xdr:to>
        <xdr:sp macro="" textlink="">
          <xdr:nvSpPr>
            <xdr:cNvPr id="5206" name="Check Box 86" hidden="1">
              <a:extLst>
                <a:ext uri="{63B3BB69-23CF-44E3-9099-C40C66FF867C}">
                  <a14:compatExt spid="_x0000_s5206"/>
                </a:ext>
                <a:ext uri="{FF2B5EF4-FFF2-40B4-BE49-F238E27FC236}">
                  <a16:creationId xmlns:a16="http://schemas.microsoft.com/office/drawing/2014/main" id="{00000000-0008-0000-0000-00005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/>
                  <a:ea typeface="Microsoft YaHei UI"/>
                </a:rPr>
                <a:t>SSCI收录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323850</xdr:colOff>
          <xdr:row>4</xdr:row>
          <xdr:rowOff>47625</xdr:rowOff>
        </xdr:from>
        <xdr:to>
          <xdr:col>9</xdr:col>
          <xdr:colOff>1438275</xdr:colOff>
          <xdr:row>5</xdr:row>
          <xdr:rowOff>28575</xdr:rowOff>
        </xdr:to>
        <xdr:sp macro="" textlink="">
          <xdr:nvSpPr>
            <xdr:cNvPr id="5220" name="Check Box 100" descr="只查引用，不开收录证明" hidden="1">
              <a:extLst>
                <a:ext uri="{63B3BB69-23CF-44E3-9099-C40C66FF867C}">
                  <a14:compatExt spid="_x0000_s5220"/>
                </a:ext>
                <a:ext uri="{FF2B5EF4-FFF2-40B4-BE49-F238E27FC236}">
                  <a16:creationId xmlns:a16="http://schemas.microsoft.com/office/drawing/2014/main" id="{00000000-0008-0000-0000-00006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Microsoft YaHei UI"/>
                  <a:ea typeface="Microsoft YaHei UI"/>
                </a:rPr>
                <a:t>CNKI(只查引用情况，不开收录证明)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N18"/>
  <sheetViews>
    <sheetView showGridLines="0" tabSelected="1" workbookViewId="0">
      <selection activeCell="B2" sqref="B2"/>
    </sheetView>
  </sheetViews>
  <sheetFormatPr defaultRowHeight="13.5" x14ac:dyDescent="0.15"/>
  <cols>
    <col min="1" max="1" width="12.625" style="2" customWidth="1"/>
    <col min="2" max="2" width="46.875" style="2" customWidth="1"/>
    <col min="3" max="3" width="15.25" style="2" customWidth="1"/>
    <col min="4" max="4" width="26.25" style="2" customWidth="1"/>
    <col min="5" max="5" width="23.375" style="2" customWidth="1"/>
    <col min="6" max="6" width="12.375" style="2" customWidth="1"/>
    <col min="7" max="8" width="8.875" style="2" customWidth="1"/>
    <col min="9" max="9" width="11.375" style="2" customWidth="1"/>
    <col min="10" max="10" width="29.125" style="2" customWidth="1"/>
    <col min="11" max="11" width="26.75" style="2" customWidth="1"/>
    <col min="12" max="12" width="9" style="2"/>
    <col min="13" max="13" width="25.375" style="2" customWidth="1"/>
    <col min="14" max="16384" width="9" style="2"/>
  </cols>
  <sheetData>
    <row r="1" spans="1:14" ht="48" customHeight="1" x14ac:dyDescent="0.15">
      <c r="A1" s="77" t="s">
        <v>3</v>
      </c>
      <c r="B1" s="77"/>
      <c r="C1" s="77"/>
      <c r="D1" s="77"/>
      <c r="E1" s="77"/>
      <c r="F1" s="77"/>
      <c r="G1" s="77"/>
      <c r="H1" s="77"/>
      <c r="I1" s="77"/>
      <c r="J1" s="77"/>
    </row>
    <row r="2" spans="1:14" ht="34.5" customHeight="1" x14ac:dyDescent="0.15">
      <c r="A2" s="50" t="s">
        <v>89</v>
      </c>
      <c r="B2" s="25"/>
      <c r="C2" s="16" t="s">
        <v>90</v>
      </c>
      <c r="D2" s="25"/>
      <c r="E2" s="16" t="s">
        <v>91</v>
      </c>
      <c r="F2" s="79"/>
      <c r="G2" s="80"/>
      <c r="H2" s="81"/>
      <c r="I2" s="50" t="s">
        <v>92</v>
      </c>
      <c r="J2" s="49" t="s">
        <v>98</v>
      </c>
      <c r="M2" s="9"/>
    </row>
    <row r="3" spans="1:14" ht="34.5" customHeight="1" x14ac:dyDescent="0.15">
      <c r="A3" s="62" t="s">
        <v>77</v>
      </c>
      <c r="B3" s="63"/>
      <c r="C3" s="78"/>
      <c r="D3" s="78"/>
      <c r="E3" s="78"/>
      <c r="F3" s="78"/>
      <c r="G3" s="63"/>
      <c r="H3" s="63"/>
      <c r="I3" s="63"/>
      <c r="J3" s="64"/>
      <c r="M3" s="9"/>
    </row>
    <row r="4" spans="1:14" ht="33.75" customHeight="1" x14ac:dyDescent="0.15">
      <c r="A4" s="86" t="s">
        <v>68</v>
      </c>
      <c r="B4" s="39" t="s">
        <v>66</v>
      </c>
      <c r="C4" s="10"/>
      <c r="D4" s="11"/>
      <c r="E4" s="11"/>
      <c r="F4" s="42"/>
      <c r="G4" s="82" t="s">
        <v>0</v>
      </c>
      <c r="H4" s="83"/>
      <c r="I4" s="84" t="s">
        <v>78</v>
      </c>
      <c r="J4" s="85"/>
      <c r="M4" s="9"/>
    </row>
    <row r="5" spans="1:14" ht="33.75" customHeight="1" x14ac:dyDescent="0.15">
      <c r="A5" s="87"/>
      <c r="B5" s="43" t="s">
        <v>67</v>
      </c>
      <c r="C5" s="6"/>
      <c r="D5" s="13"/>
      <c r="E5" s="6"/>
      <c r="F5" s="14"/>
      <c r="G5" s="13"/>
      <c r="H5" s="13"/>
      <c r="I5" s="7"/>
      <c r="J5" s="8"/>
      <c r="K5" s="12"/>
      <c r="N5" s="9"/>
    </row>
    <row r="6" spans="1:14" ht="34.5" customHeight="1" x14ac:dyDescent="0.15">
      <c r="A6" s="41" t="s">
        <v>74</v>
      </c>
      <c r="B6" s="44" t="s">
        <v>1</v>
      </c>
      <c r="C6" s="60" t="s">
        <v>78</v>
      </c>
      <c r="D6" s="61"/>
      <c r="E6" s="61"/>
      <c r="F6" s="45" t="s">
        <v>63</v>
      </c>
      <c r="G6" s="57" t="s">
        <v>78</v>
      </c>
      <c r="H6" s="58"/>
      <c r="I6" s="58"/>
      <c r="J6" s="59"/>
      <c r="K6" s="9"/>
    </row>
    <row r="7" spans="1:14" ht="34.5" customHeight="1" x14ac:dyDescent="0.15">
      <c r="A7" s="62" t="s">
        <v>2</v>
      </c>
      <c r="B7" s="63"/>
      <c r="C7" s="63"/>
      <c r="D7" s="63"/>
      <c r="E7" s="63"/>
      <c r="F7" s="63"/>
      <c r="G7" s="63"/>
      <c r="H7" s="63"/>
      <c r="I7" s="63"/>
      <c r="J7" s="64"/>
      <c r="M7" s="9"/>
    </row>
    <row r="8" spans="1:14" s="4" customFormat="1" ht="49.5" customHeight="1" x14ac:dyDescent="0.15">
      <c r="A8" s="20" t="s">
        <v>93</v>
      </c>
      <c r="B8" s="19" t="s">
        <v>94</v>
      </c>
      <c r="C8" s="20" t="s">
        <v>97</v>
      </c>
      <c r="D8" s="19" t="s">
        <v>95</v>
      </c>
      <c r="E8" s="20" t="s">
        <v>96</v>
      </c>
      <c r="F8" s="19" t="s">
        <v>31</v>
      </c>
      <c r="G8" s="20" t="s">
        <v>32</v>
      </c>
      <c r="H8" s="35" t="s">
        <v>33</v>
      </c>
      <c r="I8" s="50" t="s">
        <v>100</v>
      </c>
      <c r="J8" s="17" t="s">
        <v>101</v>
      </c>
      <c r="M8" s="9"/>
    </row>
    <row r="9" spans="1:14" ht="52.5" customHeight="1" x14ac:dyDescent="0.15">
      <c r="A9" s="51" t="s">
        <v>60</v>
      </c>
      <c r="B9" s="52" t="s">
        <v>103</v>
      </c>
      <c r="C9" s="53" t="s">
        <v>61</v>
      </c>
      <c r="D9" s="52" t="s">
        <v>102</v>
      </c>
      <c r="E9" s="52">
        <v>2017</v>
      </c>
      <c r="F9" s="53">
        <v>53</v>
      </c>
      <c r="G9" s="53">
        <v>17</v>
      </c>
      <c r="H9" s="54" t="s">
        <v>62</v>
      </c>
      <c r="I9" s="55" t="s">
        <v>104</v>
      </c>
      <c r="J9" s="56" t="s">
        <v>105</v>
      </c>
      <c r="K9" s="38" t="s">
        <v>99</v>
      </c>
      <c r="M9" s="9"/>
    </row>
    <row r="10" spans="1:14" ht="52.5" customHeight="1" x14ac:dyDescent="0.15">
      <c r="A10" s="51"/>
      <c r="B10" s="52"/>
      <c r="C10" s="53"/>
      <c r="D10" s="52"/>
      <c r="E10" s="52"/>
      <c r="F10" s="53"/>
      <c r="G10" s="53"/>
      <c r="H10" s="54"/>
      <c r="I10" s="55"/>
      <c r="J10" s="56"/>
      <c r="K10" s="38"/>
      <c r="M10" s="9"/>
    </row>
    <row r="11" spans="1:14" ht="36" customHeight="1" x14ac:dyDescent="0.15">
      <c r="A11" s="29"/>
      <c r="B11" s="30"/>
      <c r="C11" s="31"/>
      <c r="D11" s="30"/>
      <c r="E11" s="30"/>
      <c r="F11" s="31"/>
      <c r="G11" s="31"/>
      <c r="H11" s="34"/>
      <c r="I11" s="37"/>
      <c r="J11" s="36"/>
      <c r="M11" s="9"/>
    </row>
    <row r="12" spans="1:14" ht="36" customHeight="1" x14ac:dyDescent="0.15">
      <c r="A12" s="29"/>
      <c r="B12" s="30"/>
      <c r="C12" s="31"/>
      <c r="D12" s="30"/>
      <c r="E12" s="30"/>
      <c r="F12" s="31"/>
      <c r="G12" s="31"/>
      <c r="H12" s="34"/>
      <c r="I12" s="37"/>
      <c r="J12" s="36"/>
      <c r="M12" s="9"/>
    </row>
    <row r="13" spans="1:14" ht="36" customHeight="1" x14ac:dyDescent="0.15">
      <c r="A13" s="29"/>
      <c r="B13" s="30"/>
      <c r="C13" s="31"/>
      <c r="D13" s="30"/>
      <c r="E13" s="30"/>
      <c r="F13" s="31"/>
      <c r="G13" s="31"/>
      <c r="H13" s="34"/>
      <c r="I13" s="37"/>
      <c r="J13" s="36"/>
      <c r="M13" s="9"/>
    </row>
    <row r="14" spans="1:14" ht="36" customHeight="1" x14ac:dyDescent="0.15">
      <c r="A14" s="29"/>
      <c r="B14" s="30"/>
      <c r="C14" s="31"/>
      <c r="D14" s="30"/>
      <c r="E14" s="30"/>
      <c r="F14" s="31"/>
      <c r="G14" s="31"/>
      <c r="H14" s="34"/>
      <c r="I14" s="37"/>
      <c r="J14" s="36"/>
      <c r="K14" s="40" t="str">
        <f>IF(B14="","","如果行数不足，可插入新行")</f>
        <v/>
      </c>
      <c r="M14" s="15"/>
    </row>
    <row r="15" spans="1:14" s="18" customFormat="1" ht="36" hidden="1" customHeight="1" x14ac:dyDescent="0.15">
      <c r="A15" s="22"/>
      <c r="B15" s="26"/>
      <c r="C15" s="22"/>
      <c r="D15" s="22"/>
      <c r="E15" s="22"/>
      <c r="F15" s="22"/>
      <c r="G15" s="22"/>
      <c r="H15" s="22"/>
      <c r="I15" s="32"/>
      <c r="J15" s="33"/>
      <c r="K15" s="27"/>
      <c r="M15" s="28"/>
    </row>
    <row r="16" spans="1:14" s="18" customFormat="1" ht="34.5" hidden="1" customHeight="1" x14ac:dyDescent="0.15">
      <c r="A16" s="65" t="s">
        <v>53</v>
      </c>
      <c r="B16" s="67" t="str">
        <f>IF(J2="青岛大学教职工","可通过校园一卡通、校内转账支或电汇支付费用，实际费用在检索完成后确定。取报告地点：青岛大学图书馆B302。                                                                               电汇账户名称：青岛大学；银行账号：802130200337629；开户行：青岛银行青岛市香港中路第二支行；备注：信息检索查询",IF(J2="非青岛大学人员","通过电汇方式支付费用。账户名称：青岛大学；银行账号：802130200337629；开户行：青岛银行青岛市香港中路第二支行；备注：信息检索查询。实际费用在检索完成后确定。取报告地点：青岛大学图书馆B302。",IF(J2="青岛大学学生","通过校园一卡通支付费用","请确认报告使用者身份")))</f>
        <v>请确认报告使用者身份</v>
      </c>
      <c r="C16" s="68"/>
      <c r="D16" s="68"/>
      <c r="E16" s="68"/>
      <c r="F16" s="68"/>
      <c r="G16" s="68"/>
      <c r="H16" s="68"/>
      <c r="I16" s="68"/>
      <c r="J16" s="69"/>
      <c r="M16" s="28"/>
    </row>
    <row r="17" spans="1:13" s="18" customFormat="1" ht="26.25" hidden="1" customHeight="1" x14ac:dyDescent="0.15">
      <c r="A17" s="66"/>
      <c r="B17" s="70" t="str">
        <f>IF(AND(J2="青岛大学教职工",NOT(ISERROR(FIND("他引次数",C6,1)))),"1.他引检索按2元/次收取费用。若您的文献共有10次他引，将收取20元。",IF(AND(J2="非青岛大学人员",NOT(ISERROR(FIND("他引次数",C6,1)))),"1.他引检索按3元/次收取费用。若您的文献共有10次他引，将收取30元。",""))</f>
        <v/>
      </c>
      <c r="C17" s="71"/>
      <c r="D17" s="71"/>
      <c r="E17" s="71"/>
      <c r="F17" s="71"/>
      <c r="G17" s="71"/>
      <c r="H17" s="71"/>
      <c r="I17" s="71"/>
      <c r="J17" s="72"/>
      <c r="M17" s="28"/>
    </row>
    <row r="18" spans="1:13" s="18" customFormat="1" ht="33" hidden="1" customHeight="1" x14ac:dyDescent="0.15">
      <c r="A18" s="66"/>
      <c r="B18" s="73" t="str">
        <f>IF(B17="","如果所委托要求都可检索到，费用预计为(元):","2.如果所委托要求都可检索到，除他引检索外的其他费用预计为(元):")</f>
        <v>如果所委托要求都可检索到，费用预计为(元):</v>
      </c>
      <c r="C18" s="74"/>
      <c r="D18" s="75" t="str">
        <f ca="1">IF(COUNTA(INDIRECT("a9:e"&amp;Sheet2!E20))&lt;&gt;5*Sheet2!B21,"请补齐文献信息(必填项信息不可缺少)!",IF(AND(Sheet2!B20=0,Sheet2!C20=0,Sheet2!D20=0),"请选择数据库。",IF(J2="青岛大学教职工",(20+(2+1*Sheet2!B22+2*Sheet2!B23+2*Sheet2!B24)*Sheet2!B21)*Sheet2!B20+(20+(2+1*Sheet2!B22+2*Sheet2!B24)*Sheet2!B21)*Sheet2!C20+(20+(1*Sheet2!B22+2*Sheet2!B24)*Sheet2!B21)*Sheet2!D20,IF(J2="非青岛大学人员",(50+(5+5*Sheet2!B22+5*Sheet2!B23+5*Sheet2!B24)*Sheet2!B21)*Sheet2!B20+(50+(5+5*Sheet2!B22+5*Sheet2!B24)*Sheet2!B21)*Sheet2!C20+(50+(5*Sheet2!B22+5*Sheet2!B24)*Sheet2!B21)*Sheet2!D20,IF(J2="青岛大学学生","按检索报告的页数，每页0.2元计算。取报告地点：青岛大学图书馆B302。","")))))</f>
        <v>请选择数据库。</v>
      </c>
      <c r="E18" s="75"/>
      <c r="F18" s="75"/>
      <c r="G18" s="75"/>
      <c r="H18" s="75"/>
      <c r="I18" s="75"/>
      <c r="J18" s="76"/>
      <c r="M18" s="28"/>
    </row>
  </sheetData>
  <sheetProtection password="CC42" sheet="1" objects="1" scenarios="1" formatCells="0" insertRows="0" selectLockedCells="1"/>
  <dataConsolidate/>
  <mergeCells count="14">
    <mergeCell ref="A1:J1"/>
    <mergeCell ref="A3:J3"/>
    <mergeCell ref="F2:H2"/>
    <mergeCell ref="G4:H4"/>
    <mergeCell ref="I4:J4"/>
    <mergeCell ref="A4:A5"/>
    <mergeCell ref="G6:J6"/>
    <mergeCell ref="C6:E6"/>
    <mergeCell ref="A7:J7"/>
    <mergeCell ref="A16:A18"/>
    <mergeCell ref="B16:J16"/>
    <mergeCell ref="B17:J17"/>
    <mergeCell ref="B18:C18"/>
    <mergeCell ref="D18:J18"/>
  </mergeCells>
  <phoneticPr fontId="1" type="noConversion"/>
  <dataValidations count="3">
    <dataValidation type="list" allowBlank="1" showInputMessage="1" showErrorMessage="1" promptTitle="点击下拉按钮，选择查询要求" prompt="点击下拉按钮，选择查询要求" sqref="I4:J4">
      <formula1>"必选项，点击右下角按钮选择查询要求,不需查询,中科院期刊分区,JCR期刊分区,JCR影响因子,中科院期刊分区、JCR影响因子,JCR期刊分区、JCR影响因子"</formula1>
    </dataValidation>
    <dataValidation type="list" allowBlank="1" showInputMessage="1" showErrorMessage="1" sqref="A9:A15">
      <formula1>"期刊文章,会议文章,其他"</formula1>
    </dataValidation>
    <dataValidation type="list" allowBlank="1" showInputMessage="1" showErrorMessage="1" promptTitle="点击下拉按钮，选择查询要求" prompt="点击下拉按钮，选择查询要求" sqref="G6:J6">
      <formula1>"必选项，点击右下角按钮选择查询要求,不需查询,他引引文(需在文献引用次数中选择包含“他引次数”的选项，方提供他引引文详情),总引引文（不区分自引他引）"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40" r:id="rId4" name="Check Box 20">
              <controlPr locked="0" defaultSize="0" autoFill="0" autoLine="0" autoPict="0">
                <anchor moveWithCells="1">
                  <from>
                    <xdr:col>2</xdr:col>
                    <xdr:colOff>66675</xdr:colOff>
                    <xdr:row>4</xdr:row>
                    <xdr:rowOff>57150</xdr:rowOff>
                  </from>
                  <to>
                    <xdr:col>2</xdr:col>
                    <xdr:colOff>1057275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5" name="Check Box 21">
              <controlPr locked="0" defaultSize="0" autoFill="0" autoLine="0" autoPict="0">
                <anchor moveWithCells="1">
                  <from>
                    <xdr:col>2</xdr:col>
                    <xdr:colOff>1057275</xdr:colOff>
                    <xdr:row>4</xdr:row>
                    <xdr:rowOff>57150</xdr:rowOff>
                  </from>
                  <to>
                    <xdr:col>3</xdr:col>
                    <xdr:colOff>923925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6" name="Check Box 22">
              <controlPr locked="0" defaultSize="0" autoFill="0" autoLine="0" autoPict="0">
                <anchor moveWithCells="1">
                  <from>
                    <xdr:col>3</xdr:col>
                    <xdr:colOff>923925</xdr:colOff>
                    <xdr:row>4</xdr:row>
                    <xdr:rowOff>57150</xdr:rowOff>
                  </from>
                  <to>
                    <xdr:col>3</xdr:col>
                    <xdr:colOff>1628775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7" name="Check Box 23">
              <controlPr locked="0" defaultSize="0" autoFill="0" autoLine="0" autoPict="0">
                <anchor moveWithCells="1">
                  <from>
                    <xdr:col>4</xdr:col>
                    <xdr:colOff>590550</xdr:colOff>
                    <xdr:row>4</xdr:row>
                    <xdr:rowOff>57150</xdr:rowOff>
                  </from>
                  <to>
                    <xdr:col>4</xdr:col>
                    <xdr:colOff>1581150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8" name="Check Box 28">
              <controlPr defaultSize="0" autoFill="0" autoLine="0" autoPict="0">
                <anchor moveWithCells="1">
                  <from>
                    <xdr:col>5</xdr:col>
                    <xdr:colOff>685800</xdr:colOff>
                    <xdr:row>4</xdr:row>
                    <xdr:rowOff>57150</xdr:rowOff>
                  </from>
                  <to>
                    <xdr:col>6</xdr:col>
                    <xdr:colOff>485775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9" name="Check Box 30">
              <controlPr defaultSize="0" autoFill="0" autoLine="0" autoPict="0">
                <anchor moveWithCells="1">
                  <from>
                    <xdr:col>4</xdr:col>
                    <xdr:colOff>1581150</xdr:colOff>
                    <xdr:row>4</xdr:row>
                    <xdr:rowOff>57150</xdr:rowOff>
                  </from>
                  <to>
                    <xdr:col>5</xdr:col>
                    <xdr:colOff>685800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1" r:id="rId10" name="Check Box 41">
              <controlPr defaultSize="0" autoFill="0" autoLine="0" autoPict="0">
                <anchor moveWithCells="1">
                  <from>
                    <xdr:col>6</xdr:col>
                    <xdr:colOff>485775</xdr:colOff>
                    <xdr:row>4</xdr:row>
                    <xdr:rowOff>57150</xdr:rowOff>
                  </from>
                  <to>
                    <xdr:col>8</xdr:col>
                    <xdr:colOff>323850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11" name="Check Box 55">
              <controlPr locked="0" defaultSize="0" autoFill="0" autoLine="0" autoPict="0">
                <anchor moveWithCells="1">
                  <from>
                    <xdr:col>3</xdr:col>
                    <xdr:colOff>1628775</xdr:colOff>
                    <xdr:row>4</xdr:row>
                    <xdr:rowOff>57150</xdr:rowOff>
                  </from>
                  <to>
                    <xdr:col>4</xdr:col>
                    <xdr:colOff>581025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8" r:id="rId12" name="Check Box 78">
              <controlPr locked="0" defaultSize="0" autoFill="0" autoLine="0" autoPict="0">
                <anchor moveWithCells="1">
                  <from>
                    <xdr:col>2</xdr:col>
                    <xdr:colOff>76200</xdr:colOff>
                    <xdr:row>3</xdr:row>
                    <xdr:rowOff>57150</xdr:rowOff>
                  </from>
                  <to>
                    <xdr:col>2</xdr:col>
                    <xdr:colOff>1019175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0" r:id="rId13" name="Check Box 80">
              <controlPr defaultSize="0" autoFill="0" autoLine="0" autoPict="0">
                <anchor moveWithCells="1">
                  <from>
                    <xdr:col>4</xdr:col>
                    <xdr:colOff>1447800</xdr:colOff>
                    <xdr:row>3</xdr:row>
                    <xdr:rowOff>66675</xdr:rowOff>
                  </from>
                  <to>
                    <xdr:col>5</xdr:col>
                    <xdr:colOff>609600</xdr:colOff>
                    <xdr:row>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1" r:id="rId14" name="Check Box 81">
              <controlPr defaultSize="0" autoFill="0" autoLine="0" autoPict="0">
                <anchor moveWithCells="1">
                  <from>
                    <xdr:col>3</xdr:col>
                    <xdr:colOff>1171575</xdr:colOff>
                    <xdr:row>3</xdr:row>
                    <xdr:rowOff>57150</xdr:rowOff>
                  </from>
                  <to>
                    <xdr:col>4</xdr:col>
                    <xdr:colOff>104775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2" r:id="rId15" name="Check Box 82">
              <controlPr locked="0" defaultSize="0" autoFill="0" autoLine="0" autoPict="0">
                <anchor moveWithCells="1">
                  <from>
                    <xdr:col>4</xdr:col>
                    <xdr:colOff>295275</xdr:colOff>
                    <xdr:row>3</xdr:row>
                    <xdr:rowOff>57150</xdr:rowOff>
                  </from>
                  <to>
                    <xdr:col>4</xdr:col>
                    <xdr:colOff>1257300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6" r:id="rId16" name="Check Box 86">
              <controlPr locked="0" defaultSize="0" autoFill="0" autoLine="0" autoPict="0">
                <anchor moveWithCells="1">
                  <from>
                    <xdr:col>3</xdr:col>
                    <xdr:colOff>47625</xdr:colOff>
                    <xdr:row>3</xdr:row>
                    <xdr:rowOff>57150</xdr:rowOff>
                  </from>
                  <to>
                    <xdr:col>3</xdr:col>
                    <xdr:colOff>981075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0" r:id="rId17" name="Check Box 100">
              <controlPr defaultSize="0" autoFill="0" autoLine="0" autoPict="0" altText="只查引用，不开收录证明">
                <anchor moveWithCells="1">
                  <from>
                    <xdr:col>8</xdr:col>
                    <xdr:colOff>323850</xdr:colOff>
                    <xdr:row>4</xdr:row>
                    <xdr:rowOff>47625</xdr:rowOff>
                  </from>
                  <to>
                    <xdr:col>9</xdr:col>
                    <xdr:colOff>1438275</xdr:colOff>
                    <xdr:row>5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Sheet2!$A$51:$A$54</xm:f>
          </x14:formula1>
          <xm:sqref>J2</xm:sqref>
        </x14:dataValidation>
        <x14:dataValidation type="list" allowBlank="1" showInputMessage="1" showErrorMessage="1" promptTitle="点击下拉按钮，选择查询要求" prompt="点击下拉按钮，选择查询要求">
          <x14:formula1>
            <xm:f>Sheet2!$G$2:$G$14</xm:f>
          </x14:formula1>
          <xm:sqref>C6:E6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54"/>
  <sheetViews>
    <sheetView topLeftCell="A4" workbookViewId="0">
      <selection activeCell="B43" sqref="B43"/>
    </sheetView>
  </sheetViews>
  <sheetFormatPr defaultRowHeight="13.5" x14ac:dyDescent="0.15"/>
  <cols>
    <col min="1" max="1" width="21.375" style="1" customWidth="1"/>
    <col min="2" max="2" width="32.75" style="1" customWidth="1"/>
    <col min="3" max="4" width="9" style="1"/>
    <col min="5" max="5" width="17.25" style="1" customWidth="1"/>
    <col min="6" max="6" width="9" style="1"/>
    <col min="7" max="7" width="35.75" style="1" customWidth="1"/>
    <col min="8" max="16384" width="9" style="1"/>
  </cols>
  <sheetData>
    <row r="1" spans="1:7" x14ac:dyDescent="0.15">
      <c r="A1" s="1" t="s">
        <v>4</v>
      </c>
      <c r="B1" s="1" t="s">
        <v>6</v>
      </c>
      <c r="C1" s="1" t="s">
        <v>8</v>
      </c>
      <c r="D1" s="1" t="s">
        <v>11</v>
      </c>
      <c r="G1" s="5" t="s">
        <v>23</v>
      </c>
    </row>
    <row r="2" spans="1:7" x14ac:dyDescent="0.15">
      <c r="A2" s="1" t="s">
        <v>5</v>
      </c>
      <c r="B2" s="1" t="s">
        <v>7</v>
      </c>
      <c r="C2" s="1">
        <v>2</v>
      </c>
      <c r="D2" s="1" t="s">
        <v>13</v>
      </c>
      <c r="G2" s="1" t="s">
        <v>79</v>
      </c>
    </row>
    <row r="3" spans="1:7" x14ac:dyDescent="0.15">
      <c r="A3" s="1" t="s">
        <v>5</v>
      </c>
      <c r="B3" s="1" t="s">
        <v>9</v>
      </c>
      <c r="C3" s="1">
        <v>1</v>
      </c>
      <c r="D3" s="1" t="s">
        <v>13</v>
      </c>
      <c r="G3" s="5" t="s">
        <v>24</v>
      </c>
    </row>
    <row r="4" spans="1:7" x14ac:dyDescent="0.15">
      <c r="A4" s="1" t="s">
        <v>5</v>
      </c>
      <c r="B4" s="1" t="s">
        <v>22</v>
      </c>
      <c r="C4" s="1">
        <v>2</v>
      </c>
      <c r="D4" s="1" t="s">
        <v>15</v>
      </c>
      <c r="G4" s="5" t="s">
        <v>25</v>
      </c>
    </row>
    <row r="5" spans="1:7" x14ac:dyDescent="0.15">
      <c r="A5" s="1" t="s">
        <v>5</v>
      </c>
      <c r="B5" s="1" t="s">
        <v>16</v>
      </c>
      <c r="C5" s="1">
        <v>2</v>
      </c>
      <c r="D5" s="1" t="s">
        <v>18</v>
      </c>
      <c r="G5" s="5" t="s">
        <v>26</v>
      </c>
    </row>
    <row r="6" spans="1:7" x14ac:dyDescent="0.15">
      <c r="A6" s="1" t="s">
        <v>5</v>
      </c>
      <c r="B6" s="1" t="s">
        <v>19</v>
      </c>
      <c r="C6" s="1">
        <v>2</v>
      </c>
      <c r="D6" s="1" t="s">
        <v>18</v>
      </c>
      <c r="G6" s="5" t="s">
        <v>27</v>
      </c>
    </row>
    <row r="7" spans="1:7" s="18" customFormat="1" x14ac:dyDescent="0.15">
      <c r="A7" s="18" t="s">
        <v>5</v>
      </c>
      <c r="B7" s="18" t="s">
        <v>20</v>
      </c>
      <c r="C7" s="18">
        <v>2</v>
      </c>
      <c r="D7" s="18" t="s">
        <v>13</v>
      </c>
      <c r="G7" s="5" t="s">
        <v>80</v>
      </c>
    </row>
    <row r="8" spans="1:7" s="18" customFormat="1" x14ac:dyDescent="0.15">
      <c r="A8" s="18" t="s">
        <v>21</v>
      </c>
      <c r="B8" s="18" t="s">
        <v>59</v>
      </c>
      <c r="C8" s="18">
        <v>5</v>
      </c>
      <c r="D8" s="18" t="s">
        <v>12</v>
      </c>
      <c r="G8" s="21" t="s">
        <v>81</v>
      </c>
    </row>
    <row r="9" spans="1:7" s="18" customFormat="1" x14ac:dyDescent="0.15">
      <c r="A9" s="18" t="s">
        <v>21</v>
      </c>
      <c r="B9" s="18" t="s">
        <v>9</v>
      </c>
      <c r="C9" s="18">
        <v>5</v>
      </c>
      <c r="D9" s="18" t="s">
        <v>12</v>
      </c>
      <c r="G9" s="21" t="s">
        <v>82</v>
      </c>
    </row>
    <row r="10" spans="1:7" s="18" customFormat="1" ht="27" x14ac:dyDescent="0.15">
      <c r="A10" s="18" t="s">
        <v>21</v>
      </c>
      <c r="B10" s="18" t="s">
        <v>10</v>
      </c>
      <c r="C10" s="18">
        <v>3</v>
      </c>
      <c r="D10" s="18" t="s">
        <v>14</v>
      </c>
      <c r="G10" s="22" t="s">
        <v>83</v>
      </c>
    </row>
    <row r="11" spans="1:7" s="18" customFormat="1" x14ac:dyDescent="0.15">
      <c r="A11" s="18" t="s">
        <v>21</v>
      </c>
      <c r="B11" s="18" t="s">
        <v>16</v>
      </c>
      <c r="C11" s="18">
        <v>5</v>
      </c>
      <c r="D11" s="18" t="s">
        <v>17</v>
      </c>
      <c r="G11" s="21" t="s">
        <v>84</v>
      </c>
    </row>
    <row r="12" spans="1:7" s="18" customFormat="1" x14ac:dyDescent="0.15">
      <c r="A12" s="18" t="s">
        <v>21</v>
      </c>
      <c r="B12" s="18" t="s">
        <v>19</v>
      </c>
      <c r="C12" s="18">
        <v>5</v>
      </c>
      <c r="D12" s="18" t="s">
        <v>17</v>
      </c>
      <c r="G12" s="21" t="s">
        <v>64</v>
      </c>
    </row>
    <row r="13" spans="1:7" s="18" customFormat="1" x14ac:dyDescent="0.15">
      <c r="A13" s="18" t="s">
        <v>21</v>
      </c>
      <c r="B13" s="18" t="s">
        <v>20</v>
      </c>
      <c r="C13" s="18">
        <v>5</v>
      </c>
      <c r="D13" s="18" t="s">
        <v>12</v>
      </c>
      <c r="G13" s="21" t="s">
        <v>65</v>
      </c>
    </row>
    <row r="14" spans="1:7" s="18" customFormat="1" x14ac:dyDescent="0.15">
      <c r="A14" s="18" t="s">
        <v>36</v>
      </c>
      <c r="B14" s="18" t="s">
        <v>37</v>
      </c>
      <c r="C14" s="18">
        <v>50</v>
      </c>
      <c r="D14" s="18" t="s">
        <v>38</v>
      </c>
      <c r="G14" s="21" t="s">
        <v>75</v>
      </c>
    </row>
    <row r="15" spans="1:7" s="18" customFormat="1" x14ac:dyDescent="0.15">
      <c r="A15" s="18" t="s">
        <v>34</v>
      </c>
      <c r="B15" s="18" t="s">
        <v>35</v>
      </c>
      <c r="C15" s="18">
        <v>20</v>
      </c>
      <c r="D15" s="18" t="s">
        <v>39</v>
      </c>
    </row>
    <row r="16" spans="1:7" s="18" customFormat="1" x14ac:dyDescent="0.15"/>
    <row r="17" spans="1:14" s="18" customFormat="1" x14ac:dyDescent="0.15"/>
    <row r="18" spans="1:14" s="18" customFormat="1" x14ac:dyDescent="0.15"/>
    <row r="19" spans="1:14" s="18" customFormat="1" ht="52.5" customHeight="1" x14ac:dyDescent="0.15">
      <c r="A19" s="23" t="s">
        <v>54</v>
      </c>
      <c r="B19" s="23" t="s">
        <v>71</v>
      </c>
      <c r="C19" s="22" t="s">
        <v>72</v>
      </c>
      <c r="D19" s="21" t="s">
        <v>73</v>
      </c>
      <c r="E19" s="24" t="s">
        <v>58</v>
      </c>
    </row>
    <row r="20" spans="1:14" s="18" customFormat="1" x14ac:dyDescent="0.15">
      <c r="A20" s="21" t="s">
        <v>57</v>
      </c>
      <c r="B20" s="21">
        <f>COUNTIF(B31:B35,TRUE)</f>
        <v>0</v>
      </c>
      <c r="C20" s="21">
        <f>COUNTIF(B36:B43,TRUE)</f>
        <v>0</v>
      </c>
      <c r="D20" s="21">
        <f>IF(B44=TRUE,1,0)</f>
        <v>0</v>
      </c>
      <c r="E20" s="21">
        <f>8+B21</f>
        <v>9</v>
      </c>
    </row>
    <row r="21" spans="1:14" s="18" customFormat="1" x14ac:dyDescent="0.15">
      <c r="A21" s="47" t="s">
        <v>28</v>
      </c>
      <c r="B21" s="47">
        <f>COUNTA(委托单!B9:B15)</f>
        <v>1</v>
      </c>
      <c r="C21" s="48"/>
    </row>
    <row r="22" spans="1:14" s="18" customFormat="1" x14ac:dyDescent="0.15">
      <c r="A22" s="21" t="s">
        <v>69</v>
      </c>
      <c r="B22" s="21">
        <f>IF(OR(委托单!C6="",委托单!C6="不需查询"),0,(LEN(委托单!C6)-LEN(SUBSTITUTE(委托单!C6,"总引次数","")))/LEN("总引次数"))</f>
        <v>0</v>
      </c>
    </row>
    <row r="23" spans="1:14" s="18" customFormat="1" x14ac:dyDescent="0.15">
      <c r="A23" s="21" t="s">
        <v>30</v>
      </c>
      <c r="B23" s="21">
        <f>IF(OR(委托单!I4="不需查询",委托单!I4=""),0,LEN(委托单!I4)-LEN(SUBSTITUTE(委托单!I4,"、",))+1)</f>
        <v>1</v>
      </c>
      <c r="E23" s="89" t="s">
        <v>76</v>
      </c>
      <c r="F23" s="89"/>
      <c r="G23" s="89"/>
      <c r="H23" s="89"/>
      <c r="I23" s="89"/>
      <c r="J23" s="89"/>
      <c r="K23" s="89"/>
      <c r="L23" s="89"/>
      <c r="M23" s="89"/>
      <c r="N23" s="89"/>
    </row>
    <row r="24" spans="1:14" s="18" customFormat="1" x14ac:dyDescent="0.15">
      <c r="A24" s="21" t="s">
        <v>29</v>
      </c>
      <c r="B24" s="21">
        <f>IF(委托单!G6="总引引文（不区分自引他引）",1,0)</f>
        <v>0</v>
      </c>
      <c r="E24" s="89"/>
      <c r="F24" s="89"/>
      <c r="G24" s="89"/>
      <c r="H24" s="89"/>
      <c r="I24" s="89"/>
      <c r="J24" s="89"/>
      <c r="K24" s="89"/>
      <c r="L24" s="89"/>
      <c r="M24" s="89"/>
      <c r="N24" s="89"/>
    </row>
    <row r="25" spans="1:14" x14ac:dyDescent="0.15">
      <c r="E25" s="89"/>
      <c r="F25" s="89"/>
      <c r="G25" s="89"/>
      <c r="H25" s="89"/>
      <c r="I25" s="89"/>
      <c r="J25" s="89"/>
      <c r="K25" s="89"/>
      <c r="L25" s="89"/>
      <c r="M25" s="89"/>
      <c r="N25" s="89"/>
    </row>
    <row r="26" spans="1:14" x14ac:dyDescent="0.15">
      <c r="E26" s="89"/>
      <c r="F26" s="89"/>
      <c r="G26" s="89"/>
      <c r="H26" s="89"/>
      <c r="I26" s="89"/>
      <c r="J26" s="89"/>
      <c r="K26" s="89"/>
      <c r="L26" s="89"/>
      <c r="M26" s="89"/>
      <c r="N26" s="89"/>
    </row>
    <row r="27" spans="1:14" s="2" customFormat="1" x14ac:dyDescent="0.15">
      <c r="E27" s="89"/>
      <c r="F27" s="89"/>
      <c r="G27" s="89"/>
      <c r="H27" s="89"/>
      <c r="I27" s="89"/>
      <c r="J27" s="89"/>
      <c r="K27" s="89"/>
      <c r="L27" s="89"/>
      <c r="M27" s="89"/>
      <c r="N27" s="89"/>
    </row>
    <row r="28" spans="1:14" s="2" customFormat="1" x14ac:dyDescent="0.15">
      <c r="E28" s="89"/>
      <c r="F28" s="89"/>
      <c r="G28" s="89"/>
      <c r="H28" s="89"/>
      <c r="I28" s="89"/>
      <c r="J28" s="89"/>
      <c r="K28" s="89"/>
      <c r="L28" s="89"/>
      <c r="M28" s="89"/>
      <c r="N28" s="89"/>
    </row>
    <row r="29" spans="1:14" s="2" customFormat="1" x14ac:dyDescent="0.15">
      <c r="E29" s="89"/>
      <c r="F29" s="89"/>
      <c r="G29" s="89"/>
      <c r="H29" s="89"/>
      <c r="I29" s="89"/>
      <c r="J29" s="89"/>
      <c r="K29" s="89"/>
      <c r="L29" s="89"/>
      <c r="M29" s="89"/>
      <c r="N29" s="89"/>
    </row>
    <row r="30" spans="1:14" s="2" customFormat="1" x14ac:dyDescent="0.15">
      <c r="A30" s="21" t="s">
        <v>40</v>
      </c>
      <c r="B30" s="3" t="s">
        <v>52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</row>
    <row r="31" spans="1:14" s="2" customFormat="1" x14ac:dyDescent="0.15">
      <c r="A31" s="21" t="s">
        <v>51</v>
      </c>
      <c r="B31" s="3" t="b">
        <v>0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</row>
    <row r="32" spans="1:14" s="2" customFormat="1" x14ac:dyDescent="0.15">
      <c r="A32" s="21" t="s">
        <v>41</v>
      </c>
      <c r="B32" s="3" t="b">
        <v>0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</row>
    <row r="33" spans="1:14" s="2" customFormat="1" x14ac:dyDescent="0.15">
      <c r="A33" s="21" t="s">
        <v>46</v>
      </c>
      <c r="B33" s="3" t="b">
        <v>0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</row>
    <row r="34" spans="1:14" s="2" customFormat="1" x14ac:dyDescent="0.15">
      <c r="A34" s="21" t="s">
        <v>47</v>
      </c>
      <c r="B34" s="3" t="b">
        <v>0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</row>
    <row r="35" spans="1:14" s="2" customFormat="1" x14ac:dyDescent="0.15">
      <c r="A35" s="21" t="s">
        <v>50</v>
      </c>
      <c r="B35" s="3" t="b">
        <v>0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</row>
    <row r="36" spans="1:14" s="2" customFormat="1" x14ac:dyDescent="0.15">
      <c r="A36" s="21" t="s">
        <v>48</v>
      </c>
      <c r="B36" s="3" t="b">
        <v>0</v>
      </c>
      <c r="E36" s="88"/>
      <c r="F36" s="88"/>
      <c r="G36" s="88"/>
      <c r="H36" s="88"/>
      <c r="I36" s="88"/>
      <c r="J36" s="88"/>
      <c r="K36" s="88"/>
      <c r="L36" s="88"/>
      <c r="M36" s="88"/>
      <c r="N36" s="88"/>
    </row>
    <row r="37" spans="1:14" s="2" customFormat="1" x14ac:dyDescent="0.15">
      <c r="A37" s="21" t="s">
        <v>55</v>
      </c>
      <c r="B37" s="3" t="b">
        <v>0</v>
      </c>
      <c r="E37" s="88"/>
      <c r="F37" s="88"/>
      <c r="G37" s="88"/>
      <c r="H37" s="88"/>
      <c r="I37" s="88"/>
      <c r="J37" s="88"/>
      <c r="K37" s="88"/>
      <c r="L37" s="88"/>
      <c r="M37" s="88"/>
      <c r="N37" s="88"/>
    </row>
    <row r="38" spans="1:14" s="2" customFormat="1" x14ac:dyDescent="0.15">
      <c r="A38" s="21" t="s">
        <v>44</v>
      </c>
      <c r="B38" s="3" t="b">
        <v>0</v>
      </c>
      <c r="E38" s="88"/>
      <c r="F38" s="88"/>
      <c r="G38" s="88"/>
      <c r="H38" s="88"/>
      <c r="I38" s="88"/>
      <c r="J38" s="88"/>
      <c r="K38" s="88"/>
      <c r="L38" s="88"/>
      <c r="M38" s="88"/>
      <c r="N38" s="88"/>
    </row>
    <row r="39" spans="1:14" s="2" customFormat="1" x14ac:dyDescent="0.15">
      <c r="A39" s="21" t="s">
        <v>45</v>
      </c>
      <c r="B39" s="3" t="b">
        <v>0</v>
      </c>
      <c r="E39" s="88"/>
      <c r="F39" s="88"/>
      <c r="G39" s="88"/>
      <c r="H39" s="88"/>
      <c r="I39" s="88"/>
      <c r="J39" s="88"/>
      <c r="K39" s="88"/>
      <c r="L39" s="88"/>
      <c r="M39" s="88"/>
      <c r="N39" s="88"/>
    </row>
    <row r="40" spans="1:14" s="2" customFormat="1" x14ac:dyDescent="0.15">
      <c r="A40" s="21" t="s">
        <v>56</v>
      </c>
      <c r="B40" s="3" t="b">
        <v>0</v>
      </c>
      <c r="E40" s="88"/>
      <c r="F40" s="88"/>
      <c r="G40" s="88"/>
      <c r="H40" s="88"/>
      <c r="I40" s="88"/>
      <c r="J40" s="88"/>
      <c r="K40" s="88"/>
      <c r="L40" s="88"/>
      <c r="M40" s="88"/>
      <c r="N40" s="88"/>
    </row>
    <row r="41" spans="1:14" s="2" customFormat="1" x14ac:dyDescent="0.15">
      <c r="A41" s="21" t="s">
        <v>42</v>
      </c>
      <c r="B41" s="3" t="b">
        <v>0</v>
      </c>
      <c r="E41" s="88"/>
      <c r="F41" s="88"/>
      <c r="G41" s="88"/>
      <c r="H41" s="88"/>
      <c r="I41" s="88"/>
      <c r="J41" s="88"/>
      <c r="K41" s="88"/>
      <c r="L41" s="88"/>
      <c r="M41" s="88"/>
      <c r="N41" s="88"/>
    </row>
    <row r="42" spans="1:14" s="2" customFormat="1" x14ac:dyDescent="0.15">
      <c r="A42" s="21" t="s">
        <v>43</v>
      </c>
      <c r="B42" s="3" t="b">
        <v>0</v>
      </c>
      <c r="E42" s="88"/>
      <c r="F42" s="88"/>
      <c r="G42" s="88"/>
      <c r="H42" s="88"/>
      <c r="I42" s="88"/>
      <c r="J42" s="88"/>
      <c r="K42" s="88"/>
      <c r="L42" s="88"/>
      <c r="M42" s="88"/>
      <c r="N42" s="88"/>
    </row>
    <row r="43" spans="1:14" s="2" customFormat="1" x14ac:dyDescent="0.15">
      <c r="A43" s="21" t="s">
        <v>49</v>
      </c>
      <c r="B43" s="3" t="b">
        <v>0</v>
      </c>
      <c r="E43" s="88"/>
      <c r="F43" s="88"/>
      <c r="G43" s="88"/>
      <c r="H43" s="88"/>
      <c r="I43" s="88"/>
      <c r="J43" s="88"/>
      <c r="K43" s="88"/>
      <c r="L43" s="88"/>
      <c r="M43" s="88"/>
      <c r="N43" s="88"/>
    </row>
    <row r="44" spans="1:14" x14ac:dyDescent="0.15">
      <c r="A44" s="46" t="s">
        <v>70</v>
      </c>
      <c r="B44" s="1" t="b">
        <v>0</v>
      </c>
      <c r="E44" s="88"/>
      <c r="F44" s="88"/>
      <c r="G44" s="88"/>
      <c r="H44" s="88"/>
      <c r="I44" s="88"/>
      <c r="J44" s="88"/>
      <c r="K44" s="88"/>
      <c r="L44" s="88"/>
      <c r="M44" s="88"/>
      <c r="N44" s="88"/>
    </row>
    <row r="51" spans="1:1" x14ac:dyDescent="0.15">
      <c r="A51" s="1" t="s">
        <v>88</v>
      </c>
    </row>
    <row r="52" spans="1:1" x14ac:dyDescent="0.15">
      <c r="A52" s="1" t="s">
        <v>87</v>
      </c>
    </row>
    <row r="53" spans="1:1" x14ac:dyDescent="0.15">
      <c r="A53" s="1" t="s">
        <v>86</v>
      </c>
    </row>
    <row r="54" spans="1:1" x14ac:dyDescent="0.15">
      <c r="A54" s="1" t="s">
        <v>85</v>
      </c>
    </row>
  </sheetData>
  <sheetProtection password="CC42" sheet="1" objects="1" scenarios="1"/>
  <mergeCells count="2">
    <mergeCell ref="E30:N44"/>
    <mergeCell ref="E23:N29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委托单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qjh</dc:creator>
  <cp:lastModifiedBy>pc</cp:lastModifiedBy>
  <dcterms:created xsi:type="dcterms:W3CDTF">2019-10-16T05:49:03Z</dcterms:created>
  <dcterms:modified xsi:type="dcterms:W3CDTF">2021-09-28T02:44:14Z</dcterms:modified>
</cp:coreProperties>
</file>